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 userName="heather Connely" algorithmName="SHA-512" hashValue="+vQZg/Qa2s4Izg93MlFS8vVkZ1W4HuEQX93IsdFLyQsUh6AkqBCw7m4aGAJtIMOjCuHXH/fRVvU214hGwOx2IA==" saltValue="jJalDiUxf+KVvzETclhGG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d70730dc4ce883/Documents/"/>
    </mc:Choice>
  </mc:AlternateContent>
  <xr:revisionPtr revIDLastSave="0" documentId="10_ncr:10000_{86D5E247-9CB6-4666-8C79-1DD9CD32478E}" xr6:coauthVersionLast="47" xr6:coauthVersionMax="47" xr10:uidLastSave="{00000000-0000-0000-0000-000000000000}"/>
  <bookViews>
    <workbookView xWindow="-98" yWindow="-98" windowWidth="19396" windowHeight="11475" xr2:uid="{F1090082-2AF2-48CC-9DDC-98936B4262C6}"/>
  </bookViews>
  <sheets>
    <sheet name="Budget" sheetId="1" r:id="rId1"/>
    <sheet name="Budget Assump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 s="1"/>
  <c r="B12" i="1"/>
  <c r="B6" i="1"/>
  <c r="B7" i="1"/>
  <c r="B8" i="1"/>
  <c r="B9" i="1"/>
  <c r="B10" i="1"/>
  <c r="B5" i="1"/>
  <c r="B31" i="1"/>
  <c r="B32" i="1"/>
  <c r="B33" i="1"/>
  <c r="B34" i="1"/>
  <c r="B35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7" i="1"/>
  <c r="N37" i="1"/>
  <c r="M37" i="1"/>
  <c r="L37" i="1"/>
  <c r="K37" i="1"/>
  <c r="J37" i="1"/>
  <c r="I37" i="1"/>
  <c r="H37" i="1"/>
  <c r="G37" i="1"/>
  <c r="F37" i="1"/>
  <c r="E37" i="1"/>
  <c r="D37" i="1"/>
  <c r="C37" i="1"/>
  <c r="N13" i="1"/>
  <c r="M13" i="1"/>
  <c r="L13" i="1"/>
  <c r="K13" i="1"/>
  <c r="J13" i="1"/>
  <c r="I13" i="1"/>
  <c r="H13" i="1"/>
  <c r="G13" i="1"/>
  <c r="F13" i="1"/>
  <c r="E13" i="1"/>
  <c r="D13" i="1"/>
  <c r="E39" i="1" l="1"/>
  <c r="D39" i="1"/>
  <c r="F39" i="1"/>
  <c r="G39" i="1"/>
  <c r="H39" i="1"/>
  <c r="I39" i="1"/>
  <c r="J39" i="1"/>
  <c r="K39" i="1"/>
  <c r="L39" i="1"/>
  <c r="M39" i="1"/>
  <c r="N39" i="1"/>
  <c r="B37" i="1"/>
  <c r="C13" i="1"/>
  <c r="B13" i="1"/>
  <c r="B39" i="1" l="1"/>
  <c r="C39" i="1"/>
  <c r="O39" i="1" l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</calcChain>
</file>

<file path=xl/sharedStrings.xml><?xml version="1.0" encoding="utf-8"?>
<sst xmlns="http://schemas.openxmlformats.org/spreadsheetml/2006/main" count="111" uniqueCount="60">
  <si>
    <t>Revenue</t>
  </si>
  <si>
    <t>2024 Budget</t>
  </si>
  <si>
    <t>Budget</t>
  </si>
  <si>
    <t>Registration</t>
  </si>
  <si>
    <t>Raffle</t>
  </si>
  <si>
    <t>Sponsorship</t>
  </si>
  <si>
    <t>Donations</t>
  </si>
  <si>
    <t>Concession</t>
  </si>
  <si>
    <t>Bingo Night</t>
  </si>
  <si>
    <t>Total Revenue</t>
  </si>
  <si>
    <t>Expenses</t>
  </si>
  <si>
    <t>City of White Salmon (Current)</t>
  </si>
  <si>
    <t>City of White Salmon (Settlement)</t>
  </si>
  <si>
    <t>Klickitat PUD</t>
  </si>
  <si>
    <t>Republic Services</t>
  </si>
  <si>
    <t>Washington District 4 Form</t>
  </si>
  <si>
    <t>Little League International (Insurance)</t>
  </si>
  <si>
    <t>Health Services (Concession)</t>
  </si>
  <si>
    <t>Sports Connect</t>
  </si>
  <si>
    <t>Banners</t>
  </si>
  <si>
    <t>Field Maintenance</t>
  </si>
  <si>
    <t>Equipment Maintenance</t>
  </si>
  <si>
    <t>Fuel</t>
  </si>
  <si>
    <t>Uniforms</t>
  </si>
  <si>
    <t>Players Equipment (Bats, Helmets,Balls,Catches Gear)</t>
  </si>
  <si>
    <t>Misc Fees (Bank, Credit Card, Milage reimbursement)</t>
  </si>
  <si>
    <t>Cap X</t>
  </si>
  <si>
    <t>Contingency</t>
  </si>
  <si>
    <t>Total Expenses</t>
  </si>
  <si>
    <t>Income/(Deficeit)</t>
  </si>
  <si>
    <t>Cash Flow</t>
  </si>
  <si>
    <t>Spread (20% Jan, 60% Feb, 10% Mar, 10% Apr) 200 kids * $75</t>
  </si>
  <si>
    <t>should deposit opening day</t>
  </si>
  <si>
    <t xml:space="preserve">Spread (20% Jan, 60% Feb, 10% Mar, 10% Apr) </t>
  </si>
  <si>
    <t>Spread (50% Mar, 50% Apr)</t>
  </si>
  <si>
    <t>Spread (60% Apr, 35% May,5% June)</t>
  </si>
  <si>
    <t>100% in Feb when event held</t>
  </si>
  <si>
    <t>Misc (soccer/football)</t>
  </si>
  <si>
    <t xml:space="preserve">soccer per month fee $50 Sept - Nov (plugged a number). </t>
  </si>
  <si>
    <t>took 2021 numbers pre leak</t>
  </si>
  <si>
    <t>unknown</t>
  </si>
  <si>
    <t>used last years numbers rounded up</t>
  </si>
  <si>
    <t>used last years numbers</t>
  </si>
  <si>
    <t>11 new banners at 120 per banner (guestimate)</t>
  </si>
  <si>
    <t>Assuming inventory from last year (spent 6500) need to do an inventory of what we have and reusable</t>
  </si>
  <si>
    <t>assuming maint on mower ( potential donation of repairs)</t>
  </si>
  <si>
    <t>guestimate</t>
  </si>
  <si>
    <t>80% of Revenue assumption</t>
  </si>
  <si>
    <t>need safety coordinator to do inventory to see if we need replacement of helmets, catchers gear, if we supply bats this year?</t>
  </si>
  <si>
    <t>Misc Fees (Bank, Credit Card)</t>
  </si>
  <si>
    <t>credit card fee's for registration(3%), bank fee's, po box dec, mileage reimbursement $50 per month Mar-May</t>
  </si>
  <si>
    <t>cap ex for future expendatures</t>
  </si>
  <si>
    <t>Contengencies</t>
  </si>
  <si>
    <t>Summit Embroidery Works</t>
  </si>
  <si>
    <t>Christmas Tree Pickup</t>
  </si>
  <si>
    <t>Ending Bank Balance</t>
  </si>
  <si>
    <t>December 31st, 2023</t>
  </si>
  <si>
    <t>Misc (soccer, reversal bank fees)</t>
  </si>
  <si>
    <t>November 30th, 2023</t>
  </si>
  <si>
    <t>used last years numbers assuming no change to purchasing policy (7K Jersey, 3K Hats), June is All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</si>
</sst>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" fontId="2" fillId="0" borderId="0" xfId="0" applyNumberFormat="1" applyFont="1"/>
    <xf numFmtId="8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44" fontId="2" fillId="0" borderId="0" xfId="1" applyFont="1"/>
    <xf numFmtId="44" fontId="0" fillId="0" borderId="0" xfId="1" applyFont="1"/>
    <xf numFmtId="44" fontId="2" fillId="0" borderId="1" xfId="1" applyFont="1" applyBorder="1"/>
    <xf numFmtId="44" fontId="2" fillId="0" borderId="2" xfId="1" applyFont="1" applyBorder="1"/>
    <xf numFmtId="44" fontId="2" fillId="0" borderId="3" xfId="1" applyFont="1" applyBorder="1"/>
    <xf numFmtId="44" fontId="2" fillId="0" borderId="4" xfId="1" applyFont="1" applyBorder="1"/>
    <xf numFmtId="44" fontId="2" fillId="2" borderId="1" xfId="1" applyFont="1" applyFill="1" applyBorder="1"/>
    <xf numFmtId="4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A2FB-461D-4261-9D1D-9103CF16D840}">
  <sheetPr>
    <pageSetUpPr fitToPage="1"/>
  </sheetPr>
  <dimension ref="A1:O51"/>
  <sheetViews>
    <sheetView tabSelected="1" workbookViewId="0">
      <selection activeCell="F18" sqref="F18"/>
    </sheetView>
  </sheetViews>
  <sheetFormatPr defaultRowHeight="14.25" x14ac:dyDescent="0.45"/>
  <cols>
    <col min="1" max="1" width="28.9296875" customWidth="1"/>
    <col min="2" max="2" width="11.1328125" bestFit="1" customWidth="1"/>
    <col min="3" max="3" width="9.9296875" bestFit="1" customWidth="1"/>
    <col min="4" max="4" width="10.9296875" bestFit="1" customWidth="1"/>
    <col min="5" max="5" width="11.46484375" bestFit="1" customWidth="1"/>
    <col min="6" max="6" width="10.9296875" bestFit="1" customWidth="1"/>
    <col min="7" max="7" width="10.86328125" bestFit="1" customWidth="1"/>
    <col min="8" max="8" width="10.46484375" bestFit="1" customWidth="1"/>
    <col min="9" max="14" width="9.86328125" bestFit="1" customWidth="1"/>
    <col min="15" max="15" width="10.265625" bestFit="1" customWidth="1"/>
  </cols>
  <sheetData>
    <row r="1" spans="1:1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45">
      <c r="A3" s="2" t="s">
        <v>0</v>
      </c>
      <c r="B3" s="2" t="s">
        <v>1</v>
      </c>
      <c r="C3" s="3">
        <v>45315</v>
      </c>
      <c r="D3" s="3">
        <v>45346</v>
      </c>
      <c r="E3" s="3">
        <v>45375</v>
      </c>
      <c r="F3" s="3">
        <v>45406</v>
      </c>
      <c r="G3" s="3">
        <v>45436</v>
      </c>
      <c r="H3" s="3">
        <v>45467</v>
      </c>
      <c r="I3" s="3">
        <v>45497</v>
      </c>
      <c r="J3" s="3">
        <v>45528</v>
      </c>
      <c r="K3" s="3">
        <v>45559</v>
      </c>
      <c r="L3" s="3">
        <v>45589</v>
      </c>
      <c r="M3" s="3">
        <v>45620</v>
      </c>
      <c r="N3" s="3">
        <v>45650</v>
      </c>
      <c r="O3" s="1"/>
    </row>
    <row r="4" spans="1:15" x14ac:dyDescent="0.45">
      <c r="A4" s="1"/>
      <c r="B4" s="1"/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/>
    </row>
    <row r="5" spans="1:15" x14ac:dyDescent="0.45">
      <c r="A5" s="1" t="s">
        <v>3</v>
      </c>
      <c r="B5" s="9">
        <f>SUM(C5:N5)</f>
        <v>15000</v>
      </c>
      <c r="C5" s="9">
        <v>3000</v>
      </c>
      <c r="D5" s="9">
        <v>9000</v>
      </c>
      <c r="E5" s="9">
        <v>1500</v>
      </c>
      <c r="F5" s="9">
        <v>1500</v>
      </c>
      <c r="G5" s="9"/>
      <c r="H5" s="9"/>
      <c r="I5" s="9"/>
      <c r="J5" s="9"/>
      <c r="K5" s="9"/>
      <c r="L5" s="9"/>
      <c r="M5" s="9"/>
      <c r="N5" s="10"/>
      <c r="O5" s="5"/>
    </row>
    <row r="6" spans="1:15" x14ac:dyDescent="0.45">
      <c r="A6" s="1" t="s">
        <v>4</v>
      </c>
      <c r="B6" s="9">
        <f t="shared" ref="B6:B12" si="0">SUM(C6:N6)</f>
        <v>6000</v>
      </c>
      <c r="C6" s="9"/>
      <c r="D6" s="9"/>
      <c r="E6" s="9"/>
      <c r="F6" s="9">
        <v>6000</v>
      </c>
      <c r="G6" s="9"/>
      <c r="H6" s="9"/>
      <c r="I6" s="9"/>
      <c r="J6" s="9"/>
      <c r="K6" s="9"/>
      <c r="L6" s="9"/>
      <c r="M6" s="9"/>
      <c r="N6" s="10"/>
      <c r="O6" s="5"/>
    </row>
    <row r="7" spans="1:15" x14ac:dyDescent="0.45">
      <c r="A7" s="1" t="s">
        <v>5</v>
      </c>
      <c r="B7" s="9">
        <f t="shared" si="0"/>
        <v>15400</v>
      </c>
      <c r="C7" s="9">
        <v>3080</v>
      </c>
      <c r="D7" s="9">
        <v>9240</v>
      </c>
      <c r="E7" s="9">
        <v>1540</v>
      </c>
      <c r="F7" s="9">
        <v>1540</v>
      </c>
      <c r="G7" s="9"/>
      <c r="H7" s="9"/>
      <c r="I7" s="9"/>
      <c r="J7" s="9"/>
      <c r="K7" s="9"/>
      <c r="L7" s="9"/>
      <c r="M7" s="9"/>
      <c r="N7" s="10"/>
      <c r="O7" s="5"/>
    </row>
    <row r="8" spans="1:15" x14ac:dyDescent="0.45">
      <c r="A8" s="1" t="s">
        <v>6</v>
      </c>
      <c r="B8" s="9">
        <f t="shared" si="0"/>
        <v>1000</v>
      </c>
      <c r="C8" s="9"/>
      <c r="D8" s="9"/>
      <c r="E8" s="9">
        <v>500</v>
      </c>
      <c r="F8" s="9">
        <v>500</v>
      </c>
      <c r="G8" s="9"/>
      <c r="H8" s="9"/>
      <c r="I8" s="9"/>
      <c r="J8" s="9"/>
      <c r="K8" s="9"/>
      <c r="L8" s="9"/>
      <c r="M8" s="9"/>
      <c r="N8" s="10"/>
      <c r="O8" s="5"/>
    </row>
    <row r="9" spans="1:15" x14ac:dyDescent="0.45">
      <c r="A9" s="1" t="s">
        <v>7</v>
      </c>
      <c r="B9" s="9">
        <f t="shared" si="0"/>
        <v>5500</v>
      </c>
      <c r="C9" s="9"/>
      <c r="D9" s="9"/>
      <c r="E9" s="9"/>
      <c r="F9" s="9">
        <v>3300</v>
      </c>
      <c r="G9" s="9">
        <v>1925</v>
      </c>
      <c r="H9" s="9">
        <v>275</v>
      </c>
      <c r="I9" s="9"/>
      <c r="J9" s="9"/>
      <c r="K9" s="9"/>
      <c r="L9" s="9"/>
      <c r="M9" s="9"/>
      <c r="N9" s="10"/>
      <c r="O9" s="5"/>
    </row>
    <row r="10" spans="1:15" x14ac:dyDescent="0.45">
      <c r="A10" s="1" t="s">
        <v>8</v>
      </c>
      <c r="B10" s="9">
        <f t="shared" si="0"/>
        <v>2500</v>
      </c>
      <c r="C10" s="11"/>
      <c r="D10" s="11">
        <v>2500</v>
      </c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5"/>
    </row>
    <row r="11" spans="1:15" x14ac:dyDescent="0.45">
      <c r="A11" s="1" t="s">
        <v>54</v>
      </c>
      <c r="B11" s="9">
        <f t="shared" si="0"/>
        <v>800.89</v>
      </c>
      <c r="C11" s="11">
        <f>420+380.89</f>
        <v>800.89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5"/>
    </row>
    <row r="12" spans="1:15" x14ac:dyDescent="0.45">
      <c r="A12" s="1" t="s">
        <v>57</v>
      </c>
      <c r="B12" s="9">
        <f t="shared" si="0"/>
        <v>202</v>
      </c>
      <c r="C12" s="11"/>
      <c r="D12" s="11"/>
      <c r="E12" s="11"/>
      <c r="F12" s="11"/>
      <c r="G12" s="11"/>
      <c r="H12" s="11"/>
      <c r="I12" s="11"/>
      <c r="J12" s="11"/>
      <c r="K12" s="11">
        <v>50</v>
      </c>
      <c r="L12" s="11">
        <v>50</v>
      </c>
      <c r="M12" s="11">
        <v>50</v>
      </c>
      <c r="N12" s="12">
        <v>52</v>
      </c>
      <c r="O12" s="5"/>
    </row>
    <row r="13" spans="1:15" x14ac:dyDescent="0.45">
      <c r="A13" s="2" t="s">
        <v>9</v>
      </c>
      <c r="B13" s="9">
        <f>SUM(B5:B12)</f>
        <v>46402.89</v>
      </c>
      <c r="C13" s="9">
        <f t="shared" ref="C13:N13" si="1">SUM(C5:C12)</f>
        <v>6880.89</v>
      </c>
      <c r="D13" s="9">
        <f t="shared" si="1"/>
        <v>20740</v>
      </c>
      <c r="E13" s="9">
        <f t="shared" si="1"/>
        <v>3540</v>
      </c>
      <c r="F13" s="9">
        <f t="shared" si="1"/>
        <v>12840</v>
      </c>
      <c r="G13" s="9">
        <f t="shared" si="1"/>
        <v>1925</v>
      </c>
      <c r="H13" s="9">
        <f t="shared" si="1"/>
        <v>275</v>
      </c>
      <c r="I13" s="9">
        <f t="shared" si="1"/>
        <v>0</v>
      </c>
      <c r="J13" s="9">
        <f t="shared" si="1"/>
        <v>0</v>
      </c>
      <c r="K13" s="9">
        <f t="shared" si="1"/>
        <v>50</v>
      </c>
      <c r="L13" s="9">
        <f t="shared" si="1"/>
        <v>50</v>
      </c>
      <c r="M13" s="9">
        <f t="shared" si="1"/>
        <v>50</v>
      </c>
      <c r="N13" s="9">
        <f t="shared" si="1"/>
        <v>52</v>
      </c>
      <c r="O13" s="4"/>
    </row>
    <row r="14" spans="1:15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45">
      <c r="A15" s="2" t="s">
        <v>10</v>
      </c>
      <c r="B15" s="1"/>
      <c r="C15" s="3">
        <v>45315</v>
      </c>
      <c r="D15" s="3">
        <v>45346</v>
      </c>
      <c r="E15" s="3">
        <v>45375</v>
      </c>
      <c r="F15" s="3">
        <v>45406</v>
      </c>
      <c r="G15" s="3">
        <v>45436</v>
      </c>
      <c r="H15" s="3">
        <v>45467</v>
      </c>
      <c r="I15" s="3">
        <v>45497</v>
      </c>
      <c r="J15" s="3">
        <v>45528</v>
      </c>
      <c r="K15" s="3">
        <v>45559</v>
      </c>
      <c r="L15" s="3">
        <v>45589</v>
      </c>
      <c r="M15" s="3">
        <v>45620</v>
      </c>
      <c r="N15" s="3">
        <v>45650</v>
      </c>
      <c r="O15" s="1"/>
    </row>
    <row r="16" spans="1:15" x14ac:dyDescent="0.45">
      <c r="A16" s="1"/>
      <c r="B16" s="1"/>
      <c r="C16" s="1" t="s">
        <v>2</v>
      </c>
      <c r="D16" s="1" t="s">
        <v>2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 t="s">
        <v>2</v>
      </c>
      <c r="N16" s="1" t="s">
        <v>2</v>
      </c>
      <c r="O16" s="1"/>
    </row>
    <row r="17" spans="1:15" x14ac:dyDescent="0.45">
      <c r="A17" s="1" t="s">
        <v>11</v>
      </c>
      <c r="B17" s="9">
        <f>SUM(C17:N17)</f>
        <v>1660</v>
      </c>
      <c r="C17" s="9">
        <v>90</v>
      </c>
      <c r="D17" s="9">
        <v>90</v>
      </c>
      <c r="E17" s="9">
        <v>90</v>
      </c>
      <c r="F17" s="9">
        <v>150</v>
      </c>
      <c r="G17" s="9">
        <v>350</v>
      </c>
      <c r="H17" s="9">
        <v>350</v>
      </c>
      <c r="I17" s="9">
        <v>90</v>
      </c>
      <c r="J17" s="9">
        <v>90</v>
      </c>
      <c r="K17" s="9">
        <v>90</v>
      </c>
      <c r="L17" s="9">
        <v>90</v>
      </c>
      <c r="M17" s="9">
        <v>90</v>
      </c>
      <c r="N17" s="10">
        <v>90</v>
      </c>
      <c r="O17" s="5"/>
    </row>
    <row r="18" spans="1:15" x14ac:dyDescent="0.45">
      <c r="A18" s="1" t="s">
        <v>12</v>
      </c>
      <c r="B18" s="9">
        <f t="shared" ref="B18:B35" si="2">SUM(C18:N18)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5"/>
    </row>
    <row r="19" spans="1:15" x14ac:dyDescent="0.45">
      <c r="A19" s="1" t="s">
        <v>13</v>
      </c>
      <c r="B19" s="9">
        <f t="shared" si="2"/>
        <v>1010</v>
      </c>
      <c r="C19" s="9">
        <v>360</v>
      </c>
      <c r="D19" s="9">
        <v>40</v>
      </c>
      <c r="E19" s="9">
        <v>40</v>
      </c>
      <c r="F19" s="9">
        <v>50</v>
      </c>
      <c r="G19" s="9">
        <v>125</v>
      </c>
      <c r="H19" s="9">
        <v>110</v>
      </c>
      <c r="I19" s="9">
        <v>85</v>
      </c>
      <c r="J19" s="9">
        <v>40</v>
      </c>
      <c r="K19" s="9">
        <v>40</v>
      </c>
      <c r="L19" s="9">
        <v>40</v>
      </c>
      <c r="M19" s="9">
        <v>40</v>
      </c>
      <c r="N19" s="10">
        <v>40</v>
      </c>
      <c r="O19" s="5"/>
    </row>
    <row r="20" spans="1:15" x14ac:dyDescent="0.45">
      <c r="A20" s="1" t="s">
        <v>14</v>
      </c>
      <c r="B20" s="9">
        <f t="shared" si="2"/>
        <v>775</v>
      </c>
      <c r="C20" s="9">
        <v>175</v>
      </c>
      <c r="D20" s="9"/>
      <c r="E20" s="9"/>
      <c r="F20" s="9">
        <v>190</v>
      </c>
      <c r="G20" s="9">
        <v>190</v>
      </c>
      <c r="H20" s="9">
        <v>220</v>
      </c>
      <c r="I20" s="9"/>
      <c r="J20" s="9"/>
      <c r="K20" s="9"/>
      <c r="L20" s="9"/>
      <c r="M20" s="9"/>
      <c r="N20" s="10"/>
      <c r="O20" s="5"/>
    </row>
    <row r="21" spans="1:15" x14ac:dyDescent="0.45">
      <c r="A21" s="1" t="s">
        <v>15</v>
      </c>
      <c r="B21" s="9">
        <f t="shared" si="2"/>
        <v>1575</v>
      </c>
      <c r="C21" s="9"/>
      <c r="D21" s="9"/>
      <c r="E21" s="9"/>
      <c r="F21" s="9">
        <v>1575</v>
      </c>
      <c r="G21" s="9"/>
      <c r="H21" s="9"/>
      <c r="I21" s="9"/>
      <c r="J21" s="9"/>
      <c r="K21" s="9"/>
      <c r="L21" s="9"/>
      <c r="M21" s="9"/>
      <c r="N21" s="10"/>
      <c r="O21" s="5"/>
    </row>
    <row r="22" spans="1:15" x14ac:dyDescent="0.45">
      <c r="A22" s="1" t="s">
        <v>16</v>
      </c>
      <c r="B22" s="9">
        <f t="shared" si="2"/>
        <v>2591.35</v>
      </c>
      <c r="C22" s="9">
        <v>1941.35</v>
      </c>
      <c r="D22" s="9"/>
      <c r="E22" s="9">
        <v>50</v>
      </c>
      <c r="F22" s="9"/>
      <c r="G22" s="9">
        <v>600</v>
      </c>
      <c r="H22" s="9"/>
      <c r="I22" s="9"/>
      <c r="J22" s="9"/>
      <c r="K22" s="9"/>
      <c r="L22" s="9"/>
      <c r="M22" s="9"/>
      <c r="N22" s="10"/>
      <c r="O22" s="5"/>
    </row>
    <row r="23" spans="1:15" x14ac:dyDescent="0.45">
      <c r="A23" s="1" t="s">
        <v>17</v>
      </c>
      <c r="B23" s="9">
        <f t="shared" si="2"/>
        <v>150</v>
      </c>
      <c r="C23" s="9"/>
      <c r="D23" s="9"/>
      <c r="E23" s="9">
        <v>150</v>
      </c>
      <c r="F23" s="9"/>
      <c r="G23" s="9"/>
      <c r="H23" s="9"/>
      <c r="I23" s="9"/>
      <c r="J23" s="9"/>
      <c r="K23" s="9"/>
      <c r="L23" s="9"/>
      <c r="M23" s="9"/>
      <c r="N23" s="10"/>
      <c r="O23" s="5"/>
    </row>
    <row r="24" spans="1:15" x14ac:dyDescent="0.45">
      <c r="A24" s="1" t="s">
        <v>18</v>
      </c>
      <c r="B24" s="9">
        <f t="shared" si="2"/>
        <v>175</v>
      </c>
      <c r="C24" s="9"/>
      <c r="D24" s="9"/>
      <c r="E24" s="9"/>
      <c r="F24" s="9">
        <v>175</v>
      </c>
      <c r="G24" s="9"/>
      <c r="H24" s="9"/>
      <c r="I24" s="9"/>
      <c r="J24" s="9"/>
      <c r="K24" s="9"/>
      <c r="L24" s="9"/>
      <c r="M24" s="9"/>
      <c r="N24" s="10"/>
      <c r="O24" s="5"/>
    </row>
    <row r="25" spans="1:15" x14ac:dyDescent="0.45">
      <c r="A25" s="1" t="s">
        <v>19</v>
      </c>
      <c r="B25" s="9">
        <f t="shared" si="2"/>
        <v>1320</v>
      </c>
      <c r="C25" s="9"/>
      <c r="D25" s="9"/>
      <c r="E25" s="9">
        <v>1320</v>
      </c>
      <c r="F25" s="9"/>
      <c r="G25" s="9"/>
      <c r="H25" s="9"/>
      <c r="I25" s="9"/>
      <c r="J25" s="9"/>
      <c r="K25" s="9"/>
      <c r="L25" s="9"/>
      <c r="M25" s="9"/>
      <c r="N25" s="10"/>
      <c r="O25" s="5"/>
    </row>
    <row r="26" spans="1:15" x14ac:dyDescent="0.45">
      <c r="A26" s="1" t="s">
        <v>20</v>
      </c>
      <c r="B26" s="9">
        <f t="shared" si="2"/>
        <v>4000</v>
      </c>
      <c r="C26" s="9"/>
      <c r="D26" s="9">
        <v>1000</v>
      </c>
      <c r="E26" s="9">
        <v>1000</v>
      </c>
      <c r="F26" s="9">
        <v>1000</v>
      </c>
      <c r="G26" s="9">
        <v>500</v>
      </c>
      <c r="H26" s="9">
        <v>500</v>
      </c>
      <c r="I26" s="9"/>
      <c r="J26" s="9"/>
      <c r="K26" s="9"/>
      <c r="L26" s="9"/>
      <c r="M26" s="9"/>
      <c r="N26" s="10"/>
      <c r="O26" s="5"/>
    </row>
    <row r="27" spans="1:15" x14ac:dyDescent="0.45">
      <c r="A27" s="1" t="s">
        <v>21</v>
      </c>
      <c r="B27" s="9">
        <f t="shared" si="2"/>
        <v>2500</v>
      </c>
      <c r="C27" s="9"/>
      <c r="D27" s="9">
        <v>1500</v>
      </c>
      <c r="E27" s="9">
        <v>1000</v>
      </c>
      <c r="F27" s="9"/>
      <c r="G27" s="9"/>
      <c r="H27" s="9"/>
      <c r="I27" s="9"/>
      <c r="J27" s="9"/>
      <c r="K27" s="9"/>
      <c r="L27" s="9"/>
      <c r="M27" s="9"/>
      <c r="N27" s="10"/>
      <c r="O27" s="5"/>
    </row>
    <row r="28" spans="1:15" x14ac:dyDescent="0.45">
      <c r="A28" s="1" t="s">
        <v>22</v>
      </c>
      <c r="B28" s="9">
        <f t="shared" si="2"/>
        <v>500</v>
      </c>
      <c r="C28" s="9"/>
      <c r="D28" s="9">
        <v>50</v>
      </c>
      <c r="E28" s="9">
        <v>50</v>
      </c>
      <c r="F28" s="9">
        <v>100</v>
      </c>
      <c r="G28" s="9">
        <v>100</v>
      </c>
      <c r="H28" s="9">
        <v>100</v>
      </c>
      <c r="I28" s="9">
        <v>100</v>
      </c>
      <c r="J28" s="9"/>
      <c r="K28" s="9"/>
      <c r="L28" s="9"/>
      <c r="M28" s="9"/>
      <c r="N28" s="10"/>
      <c r="O28" s="5"/>
    </row>
    <row r="29" spans="1:15" x14ac:dyDescent="0.45">
      <c r="A29" s="1" t="s">
        <v>7</v>
      </c>
      <c r="B29" s="9">
        <f t="shared" si="2"/>
        <v>4400</v>
      </c>
      <c r="C29" s="9"/>
      <c r="D29" s="9"/>
      <c r="E29" s="9">
        <v>2640</v>
      </c>
      <c r="F29" s="9">
        <v>1540</v>
      </c>
      <c r="G29" s="9">
        <v>220</v>
      </c>
      <c r="H29" s="9"/>
      <c r="I29" s="9"/>
      <c r="J29" s="9"/>
      <c r="K29" s="9"/>
      <c r="L29" s="9"/>
      <c r="M29" s="9"/>
      <c r="N29" s="10"/>
      <c r="O29" s="5"/>
    </row>
    <row r="30" spans="1:15" x14ac:dyDescent="0.45">
      <c r="A30" s="1" t="s">
        <v>23</v>
      </c>
      <c r="B30" s="9">
        <f t="shared" si="2"/>
        <v>10000</v>
      </c>
      <c r="C30" s="9"/>
      <c r="D30" s="9"/>
      <c r="E30" s="9">
        <v>9000</v>
      </c>
      <c r="F30" s="9"/>
      <c r="G30" s="9"/>
      <c r="H30" s="13">
        <v>1000</v>
      </c>
      <c r="I30" s="9"/>
      <c r="J30" s="9"/>
      <c r="K30" s="9"/>
      <c r="L30" s="9"/>
      <c r="M30" s="9"/>
      <c r="N30" s="10"/>
      <c r="O30" s="5"/>
    </row>
    <row r="31" spans="1:15" x14ac:dyDescent="0.45">
      <c r="A31" s="1" t="s">
        <v>53</v>
      </c>
      <c r="B31" s="9">
        <f t="shared" si="2"/>
        <v>571.15</v>
      </c>
      <c r="C31" s="9"/>
      <c r="D31" s="9">
        <v>571.15</v>
      </c>
      <c r="E31" s="9"/>
      <c r="F31" s="9"/>
      <c r="G31" s="9"/>
      <c r="H31" s="9"/>
      <c r="I31" s="9"/>
      <c r="J31" s="9"/>
      <c r="K31" s="9"/>
      <c r="L31" s="9"/>
      <c r="M31" s="9"/>
      <c r="N31" s="10"/>
      <c r="O31" s="5"/>
    </row>
    <row r="32" spans="1:15" ht="28.5" x14ac:dyDescent="0.45">
      <c r="A32" s="6" t="s">
        <v>24</v>
      </c>
      <c r="B32" s="9">
        <f t="shared" si="2"/>
        <v>4400</v>
      </c>
      <c r="C32" s="9"/>
      <c r="D32" s="9">
        <v>2000</v>
      </c>
      <c r="E32" s="9">
        <v>2000</v>
      </c>
      <c r="F32" s="9"/>
      <c r="G32" s="9"/>
      <c r="H32" s="9">
        <v>400</v>
      </c>
      <c r="I32" s="9"/>
      <c r="J32" s="9"/>
      <c r="K32" s="9"/>
      <c r="L32" s="9"/>
      <c r="M32" s="9"/>
      <c r="N32" s="10"/>
      <c r="O32" s="5"/>
    </row>
    <row r="33" spans="1:15" x14ac:dyDescent="0.45">
      <c r="A33" s="1" t="s">
        <v>25</v>
      </c>
      <c r="B33" s="9">
        <f t="shared" si="2"/>
        <v>1181</v>
      </c>
      <c r="C33" s="9">
        <v>355</v>
      </c>
      <c r="D33" s="9">
        <v>270</v>
      </c>
      <c r="E33" s="9">
        <v>95</v>
      </c>
      <c r="F33" s="9">
        <v>95</v>
      </c>
      <c r="G33" s="9">
        <v>70</v>
      </c>
      <c r="H33" s="9">
        <v>20</v>
      </c>
      <c r="I33" s="9">
        <v>20</v>
      </c>
      <c r="J33" s="9">
        <v>20</v>
      </c>
      <c r="K33" s="9">
        <v>20</v>
      </c>
      <c r="L33" s="9">
        <v>20</v>
      </c>
      <c r="M33" s="9">
        <v>20</v>
      </c>
      <c r="N33" s="10">
        <v>176</v>
      </c>
      <c r="O33" s="5"/>
    </row>
    <row r="34" spans="1:15" x14ac:dyDescent="0.45">
      <c r="A34" s="1" t="s">
        <v>26</v>
      </c>
      <c r="B34" s="9">
        <f t="shared" si="2"/>
        <v>3600</v>
      </c>
      <c r="C34" s="9">
        <v>300</v>
      </c>
      <c r="D34" s="9">
        <v>300</v>
      </c>
      <c r="E34" s="9">
        <v>300</v>
      </c>
      <c r="F34" s="9">
        <v>300</v>
      </c>
      <c r="G34" s="9">
        <v>300</v>
      </c>
      <c r="H34" s="9">
        <v>300</v>
      </c>
      <c r="I34" s="9">
        <v>300</v>
      </c>
      <c r="J34" s="9">
        <v>300</v>
      </c>
      <c r="K34" s="9">
        <v>300</v>
      </c>
      <c r="L34" s="9">
        <v>300</v>
      </c>
      <c r="M34" s="9">
        <v>300</v>
      </c>
      <c r="N34" s="9">
        <v>300</v>
      </c>
      <c r="O34" s="5"/>
    </row>
    <row r="35" spans="1:15" x14ac:dyDescent="0.45">
      <c r="A35" s="1" t="s">
        <v>27</v>
      </c>
      <c r="B35" s="9">
        <f t="shared" si="2"/>
        <v>3600</v>
      </c>
      <c r="C35" s="9">
        <v>300</v>
      </c>
      <c r="D35" s="9">
        <v>300</v>
      </c>
      <c r="E35" s="9">
        <v>300</v>
      </c>
      <c r="F35" s="9">
        <v>300</v>
      </c>
      <c r="G35" s="9">
        <v>300</v>
      </c>
      <c r="H35" s="9">
        <v>300</v>
      </c>
      <c r="I35" s="9">
        <v>300</v>
      </c>
      <c r="J35" s="9">
        <v>300</v>
      </c>
      <c r="K35" s="9">
        <v>300</v>
      </c>
      <c r="L35" s="9">
        <v>300</v>
      </c>
      <c r="M35" s="9">
        <v>300</v>
      </c>
      <c r="N35" s="9">
        <v>300</v>
      </c>
      <c r="O35" s="5"/>
    </row>
    <row r="36" spans="1:15" x14ac:dyDescent="0.45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5"/>
    </row>
    <row r="37" spans="1:15" x14ac:dyDescent="0.45">
      <c r="A37" s="2" t="s">
        <v>28</v>
      </c>
      <c r="B37" s="9">
        <f>SUM(B17:B35)</f>
        <v>44008.5</v>
      </c>
      <c r="C37" s="9">
        <f t="shared" ref="C37:N37" si="3">SUM(C17:C35)</f>
        <v>3521.35</v>
      </c>
      <c r="D37" s="9">
        <f t="shared" si="3"/>
        <v>6121.15</v>
      </c>
      <c r="E37" s="9">
        <f t="shared" si="3"/>
        <v>18035</v>
      </c>
      <c r="F37" s="9">
        <f t="shared" si="3"/>
        <v>5475</v>
      </c>
      <c r="G37" s="9">
        <f t="shared" si="3"/>
        <v>2755</v>
      </c>
      <c r="H37" s="9">
        <f t="shared" si="3"/>
        <v>3300</v>
      </c>
      <c r="I37" s="9">
        <f t="shared" si="3"/>
        <v>895</v>
      </c>
      <c r="J37" s="9">
        <f t="shared" si="3"/>
        <v>750</v>
      </c>
      <c r="K37" s="9">
        <f t="shared" si="3"/>
        <v>750</v>
      </c>
      <c r="L37" s="9">
        <f t="shared" si="3"/>
        <v>750</v>
      </c>
      <c r="M37" s="9">
        <f t="shared" si="3"/>
        <v>750</v>
      </c>
      <c r="N37" s="9">
        <f t="shared" si="3"/>
        <v>906</v>
      </c>
      <c r="O37" s="5"/>
    </row>
    <row r="38" spans="1:15" x14ac:dyDescent="0.45">
      <c r="A38" s="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</row>
    <row r="39" spans="1:15" x14ac:dyDescent="0.45">
      <c r="A39" s="1" t="s">
        <v>29</v>
      </c>
      <c r="B39" s="9">
        <f>B13-B37</f>
        <v>2394.3899999999994</v>
      </c>
      <c r="C39" s="9">
        <f t="shared" ref="C39:N39" si="4">C13-C37</f>
        <v>3359.5400000000004</v>
      </c>
      <c r="D39" s="9">
        <f t="shared" si="4"/>
        <v>14618.85</v>
      </c>
      <c r="E39" s="14">
        <f t="shared" si="4"/>
        <v>-14495</v>
      </c>
      <c r="F39" s="9">
        <f t="shared" si="4"/>
        <v>7365</v>
      </c>
      <c r="G39" s="14">
        <f t="shared" si="4"/>
        <v>-830</v>
      </c>
      <c r="H39" s="14">
        <f t="shared" si="4"/>
        <v>-3025</v>
      </c>
      <c r="I39" s="14">
        <f t="shared" si="4"/>
        <v>-895</v>
      </c>
      <c r="J39" s="14">
        <f t="shared" si="4"/>
        <v>-750</v>
      </c>
      <c r="K39" s="14">
        <f t="shared" si="4"/>
        <v>-700</v>
      </c>
      <c r="L39" s="14">
        <f t="shared" si="4"/>
        <v>-700</v>
      </c>
      <c r="M39" s="14">
        <f t="shared" si="4"/>
        <v>-700</v>
      </c>
      <c r="N39" s="14">
        <f t="shared" si="4"/>
        <v>-854</v>
      </c>
      <c r="O39" s="9">
        <f>SUM(C39:N39)</f>
        <v>2394.3899999999994</v>
      </c>
    </row>
    <row r="40" spans="1:15" x14ac:dyDescent="0.45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</row>
    <row r="41" spans="1:15" x14ac:dyDescent="0.45">
      <c r="A41" s="1" t="s">
        <v>30</v>
      </c>
      <c r="B41" s="7"/>
      <c r="C41" s="7">
        <f>C39</f>
        <v>3359.5400000000004</v>
      </c>
      <c r="D41" s="7">
        <f>C41+D39</f>
        <v>17978.39</v>
      </c>
      <c r="E41" s="7">
        <f>D41+E39</f>
        <v>3483.3899999999994</v>
      </c>
      <c r="F41" s="7">
        <f t="shared" ref="F41:N41" si="5">E41+F39</f>
        <v>10848.39</v>
      </c>
      <c r="G41" s="7">
        <f t="shared" si="5"/>
        <v>10018.39</v>
      </c>
      <c r="H41" s="7">
        <f t="shared" si="5"/>
        <v>6993.3899999999994</v>
      </c>
      <c r="I41" s="7">
        <f t="shared" si="5"/>
        <v>6098.3899999999994</v>
      </c>
      <c r="J41" s="7">
        <f t="shared" si="5"/>
        <v>5348.3899999999994</v>
      </c>
      <c r="K41" s="7">
        <f t="shared" si="5"/>
        <v>4648.3899999999994</v>
      </c>
      <c r="L41" s="7">
        <f t="shared" si="5"/>
        <v>3948.3899999999994</v>
      </c>
      <c r="M41" s="7">
        <f t="shared" si="5"/>
        <v>3248.3899999999994</v>
      </c>
      <c r="N41" s="7">
        <f t="shared" si="5"/>
        <v>2394.3899999999994</v>
      </c>
      <c r="O41" s="1"/>
    </row>
    <row r="42" spans="1:15" x14ac:dyDescent="0.45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45">
      <c r="A43" s="1" t="s">
        <v>58</v>
      </c>
      <c r="B43" s="7">
        <v>3.17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45">
      <c r="A44" s="1" t="s">
        <v>56</v>
      </c>
      <c r="B44" s="7">
        <v>2113.96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45">
      <c r="D45" s="8"/>
    </row>
    <row r="46" spans="1:15" x14ac:dyDescent="0.45">
      <c r="D46" s="8"/>
    </row>
    <row r="47" spans="1:15" x14ac:dyDescent="0.45">
      <c r="D47" s="8"/>
    </row>
    <row r="48" spans="1:15" x14ac:dyDescent="0.45">
      <c r="D48" s="8"/>
    </row>
    <row r="49" spans="4:4" x14ac:dyDescent="0.45">
      <c r="D49" s="8"/>
    </row>
    <row r="50" spans="4:4" x14ac:dyDescent="0.45">
      <c r="D50" s="8"/>
    </row>
    <row r="51" spans="4:4" x14ac:dyDescent="0.45">
      <c r="D51" s="8"/>
    </row>
  </sheetData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00E6-8C10-4F5F-918B-ED080C71FB52}">
  <dimension ref="A1:B31"/>
  <sheetViews>
    <sheetView workbookViewId="0">
      <selection activeCell="H18" sqref="H18"/>
    </sheetView>
  </sheetViews>
  <sheetFormatPr defaultRowHeight="14.25" x14ac:dyDescent="0.45"/>
  <cols>
    <col min="1" max="1" width="30.9296875" bestFit="1" customWidth="1"/>
  </cols>
  <sheetData>
    <row r="1" spans="1:2" x14ac:dyDescent="0.45">
      <c r="A1" s="1"/>
      <c r="B1" s="1"/>
    </row>
    <row r="2" spans="1:2" x14ac:dyDescent="0.45">
      <c r="A2" s="2" t="s">
        <v>0</v>
      </c>
      <c r="B2" s="1"/>
    </row>
    <row r="3" spans="1:2" x14ac:dyDescent="0.45">
      <c r="A3" s="1"/>
      <c r="B3" s="1"/>
    </row>
    <row r="4" spans="1:2" x14ac:dyDescent="0.45">
      <c r="A4" s="1" t="s">
        <v>3</v>
      </c>
      <c r="B4" s="1" t="s">
        <v>31</v>
      </c>
    </row>
    <row r="5" spans="1:2" x14ac:dyDescent="0.45">
      <c r="A5" s="1" t="s">
        <v>4</v>
      </c>
      <c r="B5" s="1" t="s">
        <v>32</v>
      </c>
    </row>
    <row r="6" spans="1:2" x14ac:dyDescent="0.45">
      <c r="A6" s="1" t="s">
        <v>5</v>
      </c>
      <c r="B6" s="1" t="s">
        <v>33</v>
      </c>
    </row>
    <row r="7" spans="1:2" x14ac:dyDescent="0.45">
      <c r="A7" s="1" t="s">
        <v>6</v>
      </c>
      <c r="B7" s="1" t="s">
        <v>34</v>
      </c>
    </row>
    <row r="8" spans="1:2" x14ac:dyDescent="0.45">
      <c r="A8" s="1" t="s">
        <v>7</v>
      </c>
      <c r="B8" s="1" t="s">
        <v>35</v>
      </c>
    </row>
    <row r="9" spans="1:2" x14ac:dyDescent="0.45">
      <c r="A9" s="1" t="s">
        <v>8</v>
      </c>
      <c r="B9" s="1" t="s">
        <v>36</v>
      </c>
    </row>
    <row r="10" spans="1:2" x14ac:dyDescent="0.45">
      <c r="A10" s="1" t="s">
        <v>37</v>
      </c>
      <c r="B10" s="1" t="s">
        <v>38</v>
      </c>
    </row>
    <row r="11" spans="1:2" x14ac:dyDescent="0.45">
      <c r="A11" s="1"/>
      <c r="B11" s="1"/>
    </row>
    <row r="12" spans="1:2" x14ac:dyDescent="0.45">
      <c r="A12" s="2" t="s">
        <v>10</v>
      </c>
      <c r="B12" s="1"/>
    </row>
    <row r="13" spans="1:2" x14ac:dyDescent="0.45">
      <c r="A13" s="1"/>
      <c r="B13" s="1"/>
    </row>
    <row r="14" spans="1:2" x14ac:dyDescent="0.45">
      <c r="A14" s="1" t="s">
        <v>11</v>
      </c>
      <c r="B14" s="1" t="s">
        <v>39</v>
      </c>
    </row>
    <row r="15" spans="1:2" x14ac:dyDescent="0.45">
      <c r="A15" s="1" t="s">
        <v>12</v>
      </c>
      <c r="B15" s="1" t="s">
        <v>40</v>
      </c>
    </row>
    <row r="16" spans="1:2" x14ac:dyDescent="0.45">
      <c r="A16" s="1" t="s">
        <v>13</v>
      </c>
      <c r="B16" s="1" t="s">
        <v>41</v>
      </c>
    </row>
    <row r="17" spans="1:2" x14ac:dyDescent="0.45">
      <c r="A17" s="1" t="s">
        <v>14</v>
      </c>
      <c r="B17" s="1" t="s">
        <v>41</v>
      </c>
    </row>
    <row r="18" spans="1:2" x14ac:dyDescent="0.45">
      <c r="A18" s="1" t="s">
        <v>15</v>
      </c>
      <c r="B18" s="1" t="s">
        <v>41</v>
      </c>
    </row>
    <row r="19" spans="1:2" x14ac:dyDescent="0.45">
      <c r="A19" s="1" t="s">
        <v>16</v>
      </c>
      <c r="B19" s="1" t="s">
        <v>41</v>
      </c>
    </row>
    <row r="20" spans="1:2" x14ac:dyDescent="0.45">
      <c r="A20" s="1" t="s">
        <v>17</v>
      </c>
      <c r="B20" s="1" t="s">
        <v>41</v>
      </c>
    </row>
    <row r="21" spans="1:2" x14ac:dyDescent="0.45">
      <c r="A21" s="1" t="s">
        <v>18</v>
      </c>
      <c r="B21" s="1" t="s">
        <v>42</v>
      </c>
    </row>
    <row r="22" spans="1:2" x14ac:dyDescent="0.45">
      <c r="A22" s="1" t="s">
        <v>19</v>
      </c>
      <c r="B22" s="1" t="s">
        <v>43</v>
      </c>
    </row>
    <row r="23" spans="1:2" x14ac:dyDescent="0.45">
      <c r="A23" s="1" t="s">
        <v>20</v>
      </c>
      <c r="B23" s="1" t="s">
        <v>44</v>
      </c>
    </row>
    <row r="24" spans="1:2" x14ac:dyDescent="0.45">
      <c r="A24" s="1" t="s">
        <v>21</v>
      </c>
      <c r="B24" s="1" t="s">
        <v>45</v>
      </c>
    </row>
    <row r="25" spans="1:2" x14ac:dyDescent="0.45">
      <c r="A25" s="1" t="s">
        <v>22</v>
      </c>
      <c r="B25" s="1" t="s">
        <v>46</v>
      </c>
    </row>
    <row r="26" spans="1:2" x14ac:dyDescent="0.45">
      <c r="A26" s="1" t="s">
        <v>7</v>
      </c>
      <c r="B26" s="1" t="s">
        <v>47</v>
      </c>
    </row>
    <row r="27" spans="1:2" x14ac:dyDescent="0.45">
      <c r="A27" s="1" t="s">
        <v>23</v>
      </c>
      <c r="B27" s="1" t="s">
        <v>59</v>
      </c>
    </row>
    <row r="28" spans="1:2" ht="28.5" x14ac:dyDescent="0.45">
      <c r="A28" s="6" t="s">
        <v>24</v>
      </c>
      <c r="B28" s="1" t="s">
        <v>48</v>
      </c>
    </row>
    <row r="29" spans="1:2" x14ac:dyDescent="0.45">
      <c r="A29" s="1" t="s">
        <v>49</v>
      </c>
      <c r="B29" s="1" t="s">
        <v>50</v>
      </c>
    </row>
    <row r="30" spans="1:2" x14ac:dyDescent="0.45">
      <c r="A30" s="1" t="s">
        <v>51</v>
      </c>
      <c r="B30" s="1"/>
    </row>
    <row r="31" spans="1:2" x14ac:dyDescent="0.45">
      <c r="A31" s="1" t="s">
        <v>52</v>
      </c>
      <c r="B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Budget 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Connely</dc:creator>
  <cp:lastModifiedBy>heather Connely</cp:lastModifiedBy>
  <cp:lastPrinted>2024-01-08T01:18:10Z</cp:lastPrinted>
  <dcterms:created xsi:type="dcterms:W3CDTF">2024-01-07T19:29:13Z</dcterms:created>
  <dcterms:modified xsi:type="dcterms:W3CDTF">2024-01-09T00:29:31Z</dcterms:modified>
</cp:coreProperties>
</file>